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report_output (46)" sheetId="1" r:id="rId1"/>
  </sheets>
  <calcPr calcId="145621"/>
</workbook>
</file>

<file path=xl/calcChain.xml><?xml version="1.0" encoding="utf-8"?>
<calcChain xmlns="http://schemas.openxmlformats.org/spreadsheetml/2006/main">
  <c r="J24" i="1" l="1"/>
  <c r="J23" i="1"/>
  <c r="I24" i="1"/>
  <c r="I23" i="1"/>
  <c r="H24" i="1"/>
  <c r="H23" i="1"/>
  <c r="G24" i="1"/>
  <c r="G23" i="1"/>
  <c r="F24" i="1"/>
  <c r="F23" i="1"/>
  <c r="E24" i="1"/>
  <c r="E23" i="1"/>
  <c r="D24" i="1"/>
  <c r="D23" i="1"/>
  <c r="J22" i="1" l="1"/>
  <c r="J21" i="1"/>
  <c r="J20" i="1"/>
  <c r="J19" i="1"/>
  <c r="J18" i="1"/>
  <c r="J16" i="1"/>
  <c r="J15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<sst xmlns="http://schemas.openxmlformats.org/spreadsheetml/2006/main" count="82" uniqueCount="51">
  <si>
    <t>Institution</t>
  </si>
  <si>
    <t>q_8_3</t>
  </si>
  <si>
    <t>q_6_1</t>
  </si>
  <si>
    <t>q_6_2</t>
  </si>
  <si>
    <t>q_6_3</t>
  </si>
  <si>
    <t>q_6_4</t>
  </si>
  <si>
    <t>q_6_5</t>
  </si>
  <si>
    <t>q_6_6</t>
  </si>
  <si>
    <t>q_6_4+q_6_5+q_6_6</t>
  </si>
  <si>
    <t>yes</t>
  </si>
  <si>
    <t>Carleton University</t>
  </si>
  <si>
    <t>no</t>
  </si>
  <si>
    <t>University of Guelph</t>
  </si>
  <si>
    <t>Lakehead University</t>
  </si>
  <si>
    <t>Laurentian University</t>
  </si>
  <si>
    <t>McMaster University</t>
  </si>
  <si>
    <t>Nipissing University</t>
  </si>
  <si>
    <t>OCAD University</t>
  </si>
  <si>
    <t>University of Ontario Institute of Technology</t>
  </si>
  <si>
    <t>Université d'Ottawa</t>
  </si>
  <si>
    <t>Queen's University</t>
  </si>
  <si>
    <t>Royal Military of College of Canada</t>
  </si>
  <si>
    <t>N/R</t>
  </si>
  <si>
    <t>Ryerson University</t>
  </si>
  <si>
    <t>University of Toronto</t>
  </si>
  <si>
    <t>Trent University</t>
  </si>
  <si>
    <t>University of Waterloo</t>
  </si>
  <si>
    <t>University of Western Ontario</t>
  </si>
  <si>
    <t>Wilfrid Laurier University</t>
  </si>
  <si>
    <t>University of Windsor</t>
  </si>
  <si>
    <t>York University</t>
  </si>
  <si>
    <t>Provincial Average</t>
  </si>
  <si>
    <t>Provincial Total</t>
  </si>
  <si>
    <t>Table VI - Salary and other operating expenditures / Tableau VI - Salaires et autres dépenses de fonctionnement</t>
  </si>
  <si>
    <t>Notes</t>
  </si>
  <si>
    <t>Professional staff</t>
  </si>
  <si>
    <t>Support staff</t>
  </si>
  <si>
    <t>Casual staff</t>
  </si>
  <si>
    <t xml:space="preserve">Total staffing expenditures </t>
  </si>
  <si>
    <t>Fringe benefits</t>
  </si>
  <si>
    <t>Other operating expenditures</t>
  </si>
  <si>
    <t>Total</t>
  </si>
  <si>
    <t>U/A=</t>
  </si>
  <si>
    <t>Unavailable / Non-disponible</t>
  </si>
  <si>
    <t>N/A=</t>
  </si>
  <si>
    <t>Not applicable / Sans objet</t>
  </si>
  <si>
    <t>N/P=</t>
  </si>
  <si>
    <t>Non-pertinent / Not applicable</t>
  </si>
  <si>
    <t>N/R=</t>
  </si>
  <si>
    <t>Did not reply / N’a pas répondu</t>
  </si>
  <si>
    <t>Brock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</si>
</sst>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3" fontId="18" fillId="0" borderId="10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topLeftCell="C1" workbookViewId="0">
      <selection activeCell="J3" sqref="J3:J24"/>
    </sheetView>
  </sheetViews>
  <sheetFormatPr defaultRowHeight="15" x14ac:dyDescent="0.25"/>
  <cols>
    <col min="2" max="2" width="36.5703125" bestFit="1" customWidth="1"/>
    <col min="3" max="3" width="6.140625" bestFit="1" customWidth="1"/>
    <col min="4" max="4" width="13.42578125" customWidth="1"/>
    <col min="5" max="5" width="11.28515625" customWidth="1"/>
    <col min="6" max="6" width="9.85546875" customWidth="1"/>
    <col min="7" max="7" width="13.85546875" customWidth="1"/>
    <col min="8" max="8" width="10.85546875" bestFit="1" customWidth="1"/>
    <col min="9" max="9" width="14.28515625" customWidth="1"/>
    <col min="10" max="10" width="19" bestFit="1" customWidth="1"/>
  </cols>
  <sheetData>
    <row r="1" spans="2:10" ht="45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</row>
    <row r="2" spans="2:10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spans="2:10" s="5" customFormat="1" x14ac:dyDescent="0.25">
      <c r="B3" s="6" t="s">
        <v>50</v>
      </c>
      <c r="C3" s="10" t="s">
        <v>9</v>
      </c>
      <c r="D3" s="8">
        <v>3009521</v>
      </c>
      <c r="E3" s="8">
        <v>786754</v>
      </c>
      <c r="F3" s="8">
        <v>111213</v>
      </c>
      <c r="G3" s="8">
        <v>3907488</v>
      </c>
      <c r="H3" s="8">
        <v>864231</v>
      </c>
      <c r="I3" s="8">
        <v>604328</v>
      </c>
      <c r="J3" s="8">
        <v>5376047</v>
      </c>
    </row>
    <row r="4" spans="2:10" x14ac:dyDescent="0.25">
      <c r="B4" s="2" t="s">
        <v>10</v>
      </c>
      <c r="C4" s="10" t="s">
        <v>11</v>
      </c>
      <c r="D4" s="8">
        <v>2936497</v>
      </c>
      <c r="E4" s="8">
        <v>4722993</v>
      </c>
      <c r="F4" s="8">
        <v>941011</v>
      </c>
      <c r="G4" s="8">
        <v>8600501</v>
      </c>
      <c r="H4" s="8">
        <v>1415512</v>
      </c>
      <c r="I4" s="8">
        <v>865362</v>
      </c>
      <c r="J4" s="8">
        <f>8600501+1415512+865362</f>
        <v>10881375</v>
      </c>
    </row>
    <row r="5" spans="2:10" x14ac:dyDescent="0.25">
      <c r="B5" s="2" t="s">
        <v>12</v>
      </c>
      <c r="C5" s="10" t="s">
        <v>11</v>
      </c>
      <c r="D5" s="8">
        <v>4107763</v>
      </c>
      <c r="E5" s="8">
        <v>2691200</v>
      </c>
      <c r="F5" s="8">
        <v>198301</v>
      </c>
      <c r="G5" s="8">
        <v>6997264</v>
      </c>
      <c r="H5" s="8">
        <v>1896388</v>
      </c>
      <c r="I5" s="8">
        <v>809372</v>
      </c>
      <c r="J5" s="8">
        <f>6997264+1896388+809372</f>
        <v>9703024</v>
      </c>
    </row>
    <row r="6" spans="2:10" x14ac:dyDescent="0.25">
      <c r="B6" s="2" t="s">
        <v>13</v>
      </c>
      <c r="C6" s="10" t="s">
        <v>9</v>
      </c>
      <c r="D6" s="8">
        <v>1117002</v>
      </c>
      <c r="E6" s="8">
        <v>1162688</v>
      </c>
      <c r="F6" s="8">
        <v>83017</v>
      </c>
      <c r="G6" s="8">
        <v>2362707</v>
      </c>
      <c r="H6" s="8">
        <v>452889</v>
      </c>
      <c r="I6" s="8">
        <v>216325</v>
      </c>
      <c r="J6" s="8">
        <f>2362707+452889+216325</f>
        <v>3031921</v>
      </c>
    </row>
    <row r="7" spans="2:10" x14ac:dyDescent="0.25">
      <c r="B7" s="2" t="s">
        <v>14</v>
      </c>
      <c r="C7" s="10" t="s">
        <v>11</v>
      </c>
      <c r="D7" s="8">
        <v>1035111</v>
      </c>
      <c r="E7" s="8">
        <v>1134402</v>
      </c>
      <c r="F7" s="8">
        <v>36099</v>
      </c>
      <c r="G7" s="8">
        <v>2205612</v>
      </c>
      <c r="H7" s="8">
        <v>497174</v>
      </c>
      <c r="I7" s="8">
        <v>37000</v>
      </c>
      <c r="J7" s="8">
        <f>2205612+497174+37000</f>
        <v>2739786</v>
      </c>
    </row>
    <row r="8" spans="2:10" x14ac:dyDescent="0.25">
      <c r="B8" s="2" t="s">
        <v>15</v>
      </c>
      <c r="C8" s="10" t="s">
        <v>11</v>
      </c>
      <c r="D8" s="8">
        <v>3931657</v>
      </c>
      <c r="E8" s="8">
        <v>3378102</v>
      </c>
      <c r="F8" s="8">
        <v>412482</v>
      </c>
      <c r="G8" s="8">
        <v>7722241</v>
      </c>
      <c r="H8" s="8">
        <v>2473318</v>
      </c>
      <c r="I8" s="8">
        <v>2096960</v>
      </c>
      <c r="J8" s="8">
        <f>7722241+2473318+2096960</f>
        <v>12292519</v>
      </c>
    </row>
    <row r="9" spans="2:10" x14ac:dyDescent="0.25">
      <c r="B9" s="2" t="s">
        <v>16</v>
      </c>
      <c r="C9" s="10" t="s">
        <v>11</v>
      </c>
      <c r="D9" s="8">
        <v>368741</v>
      </c>
      <c r="E9" s="8">
        <v>729811</v>
      </c>
      <c r="F9" s="8">
        <v>4908</v>
      </c>
      <c r="G9" s="8">
        <v>1103460</v>
      </c>
      <c r="H9" s="8">
        <v>194611</v>
      </c>
      <c r="I9" s="8">
        <v>126800</v>
      </c>
      <c r="J9" s="8">
        <f>1103460+194611+126800</f>
        <v>1424871</v>
      </c>
    </row>
    <row r="10" spans="2:10" x14ac:dyDescent="0.25">
      <c r="B10" s="2" t="s">
        <v>17</v>
      </c>
      <c r="C10" s="10" t="s">
        <v>11</v>
      </c>
      <c r="D10" s="8">
        <v>658889</v>
      </c>
      <c r="E10" s="8">
        <v>417162</v>
      </c>
      <c r="F10" s="8">
        <v>108819</v>
      </c>
      <c r="G10" s="8">
        <v>1184870</v>
      </c>
      <c r="H10" s="8">
        <v>189709</v>
      </c>
      <c r="I10" s="8">
        <v>76641</v>
      </c>
      <c r="J10" s="8">
        <f>1184870+189709+76641</f>
        <v>1451220</v>
      </c>
    </row>
    <row r="11" spans="2:10" ht="30" x14ac:dyDescent="0.25">
      <c r="B11" s="2" t="s">
        <v>18</v>
      </c>
      <c r="C11" s="10" t="s">
        <v>9</v>
      </c>
      <c r="D11" s="8">
        <v>600791</v>
      </c>
      <c r="E11" s="8">
        <v>702362</v>
      </c>
      <c r="F11" s="8">
        <v>1417</v>
      </c>
      <c r="G11" s="8">
        <v>1304570</v>
      </c>
      <c r="H11" s="8">
        <v>0</v>
      </c>
      <c r="I11" s="8">
        <v>121193</v>
      </c>
      <c r="J11" s="8">
        <f>1304570+0+121193</f>
        <v>1425763</v>
      </c>
    </row>
    <row r="12" spans="2:10" x14ac:dyDescent="0.25">
      <c r="B12" s="2" t="s">
        <v>19</v>
      </c>
      <c r="C12" s="10" t="s">
        <v>11</v>
      </c>
      <c r="D12" s="8">
        <v>4406383</v>
      </c>
      <c r="E12" s="8">
        <v>5305729</v>
      </c>
      <c r="F12" s="8">
        <v>235694</v>
      </c>
      <c r="G12" s="8">
        <v>9947806</v>
      </c>
      <c r="H12" s="8">
        <v>2313647</v>
      </c>
      <c r="I12" s="8">
        <v>1152799</v>
      </c>
      <c r="J12" s="8">
        <f>9947806+2313647+1152799</f>
        <v>13414252</v>
      </c>
    </row>
    <row r="13" spans="2:10" x14ac:dyDescent="0.25">
      <c r="B13" s="2" t="s">
        <v>20</v>
      </c>
      <c r="C13" s="10" t="s">
        <v>11</v>
      </c>
      <c r="D13" s="8">
        <v>3867437</v>
      </c>
      <c r="E13" s="8">
        <v>3998153</v>
      </c>
      <c r="F13" s="8">
        <v>384043</v>
      </c>
      <c r="G13" s="8">
        <v>8249633</v>
      </c>
      <c r="H13" s="8">
        <v>1716432</v>
      </c>
      <c r="I13" s="8">
        <v>948563</v>
      </c>
      <c r="J13" s="8">
        <f>8249633+1716432+948563</f>
        <v>10914628</v>
      </c>
    </row>
    <row r="14" spans="2:10" x14ac:dyDescent="0.25">
      <c r="B14" s="2" t="s">
        <v>21</v>
      </c>
      <c r="C14" s="10" t="s">
        <v>22</v>
      </c>
      <c r="D14" s="8" t="s">
        <v>22</v>
      </c>
      <c r="E14" s="8" t="s">
        <v>22</v>
      </c>
      <c r="F14" s="8" t="s">
        <v>22</v>
      </c>
      <c r="G14" s="8" t="s">
        <v>22</v>
      </c>
      <c r="H14" s="8" t="s">
        <v>22</v>
      </c>
      <c r="I14" s="8" t="s">
        <v>22</v>
      </c>
      <c r="J14" s="8" t="s">
        <v>22</v>
      </c>
    </row>
    <row r="15" spans="2:10" x14ac:dyDescent="0.25">
      <c r="B15" s="2" t="s">
        <v>23</v>
      </c>
      <c r="C15" s="10" t="s">
        <v>9</v>
      </c>
      <c r="D15" s="8">
        <v>2876681</v>
      </c>
      <c r="E15" s="8">
        <v>3421797</v>
      </c>
      <c r="F15" s="8">
        <v>120823</v>
      </c>
      <c r="G15" s="8">
        <v>6419301</v>
      </c>
      <c r="H15" s="8">
        <v>1452734</v>
      </c>
      <c r="I15" s="8">
        <v>844329</v>
      </c>
      <c r="J15" s="8">
        <f>6419301+1452734+844329</f>
        <v>8716364</v>
      </c>
    </row>
    <row r="16" spans="2:10" x14ac:dyDescent="0.25">
      <c r="B16" s="2" t="s">
        <v>24</v>
      </c>
      <c r="C16" s="10" t="s">
        <v>11</v>
      </c>
      <c r="D16" s="8">
        <v>16989007</v>
      </c>
      <c r="E16" s="8">
        <v>17274900</v>
      </c>
      <c r="F16" s="8">
        <v>4272617</v>
      </c>
      <c r="G16" s="8">
        <v>38536524</v>
      </c>
      <c r="H16" s="8">
        <v>9041945</v>
      </c>
      <c r="I16" s="8">
        <v>9049819</v>
      </c>
      <c r="J16" s="8">
        <f>38536524+9041945+9049819</f>
        <v>56628288</v>
      </c>
    </row>
    <row r="17" spans="1:10" x14ac:dyDescent="0.25">
      <c r="B17" s="2" t="s">
        <v>25</v>
      </c>
      <c r="C17" s="10" t="s">
        <v>22</v>
      </c>
      <c r="D17" s="8" t="s">
        <v>22</v>
      </c>
      <c r="E17" s="8" t="s">
        <v>22</v>
      </c>
      <c r="F17" s="8" t="s">
        <v>22</v>
      </c>
      <c r="G17" s="8" t="s">
        <v>22</v>
      </c>
      <c r="H17" s="8" t="s">
        <v>22</v>
      </c>
      <c r="I17" s="8" t="s">
        <v>22</v>
      </c>
      <c r="J17" s="8" t="s">
        <v>22</v>
      </c>
    </row>
    <row r="18" spans="1:10" x14ac:dyDescent="0.25">
      <c r="B18" s="2" t="s">
        <v>26</v>
      </c>
      <c r="C18" s="10" t="s">
        <v>11</v>
      </c>
      <c r="D18" s="8">
        <v>2848920</v>
      </c>
      <c r="E18" s="8">
        <v>3859747</v>
      </c>
      <c r="F18" s="8">
        <v>881743</v>
      </c>
      <c r="G18" s="8">
        <v>7590410</v>
      </c>
      <c r="H18" s="8">
        <v>1602124</v>
      </c>
      <c r="I18" s="8">
        <v>1169926</v>
      </c>
      <c r="J18" s="8">
        <f>7590410+1602124+1169926</f>
        <v>10362460</v>
      </c>
    </row>
    <row r="19" spans="1:10" x14ac:dyDescent="0.25">
      <c r="B19" s="2" t="s">
        <v>27</v>
      </c>
      <c r="C19" s="10" t="s">
        <v>11</v>
      </c>
      <c r="D19" s="8">
        <v>4617347</v>
      </c>
      <c r="E19" s="8">
        <v>4039950</v>
      </c>
      <c r="F19" s="8">
        <v>205645</v>
      </c>
      <c r="G19" s="8">
        <v>8862942</v>
      </c>
      <c r="H19" s="8">
        <v>11225968</v>
      </c>
      <c r="I19" s="8">
        <v>773247</v>
      </c>
      <c r="J19" s="8">
        <f>8862942+11225968+773247</f>
        <v>20862157</v>
      </c>
    </row>
    <row r="20" spans="1:10" x14ac:dyDescent="0.25">
      <c r="B20" s="2" t="s">
        <v>28</v>
      </c>
      <c r="C20" s="10" t="s">
        <v>11</v>
      </c>
      <c r="D20" s="8">
        <v>2146976</v>
      </c>
      <c r="E20" s="8">
        <v>1487022</v>
      </c>
      <c r="F20" s="8">
        <v>114204</v>
      </c>
      <c r="G20" s="8">
        <v>3748202</v>
      </c>
      <c r="H20" s="8">
        <v>42856</v>
      </c>
      <c r="I20" s="8">
        <v>678373</v>
      </c>
      <c r="J20" s="8">
        <f>3748202+42856+678373</f>
        <v>4469431</v>
      </c>
    </row>
    <row r="21" spans="1:10" x14ac:dyDescent="0.25">
      <c r="B21" s="2" t="s">
        <v>29</v>
      </c>
      <c r="C21" s="10" t="s">
        <v>11</v>
      </c>
      <c r="D21" s="8">
        <v>2536344</v>
      </c>
      <c r="E21" s="8">
        <v>2938342</v>
      </c>
      <c r="F21" s="8">
        <v>72176</v>
      </c>
      <c r="G21" s="8">
        <v>5546862</v>
      </c>
      <c r="H21" s="8">
        <v>1435860</v>
      </c>
      <c r="I21" s="8">
        <v>41489</v>
      </c>
      <c r="J21" s="8">
        <f>5546862+1435860+41489</f>
        <v>7024211</v>
      </c>
    </row>
    <row r="22" spans="1:10" x14ac:dyDescent="0.25">
      <c r="B22" s="2" t="s">
        <v>30</v>
      </c>
      <c r="C22" s="10" t="s">
        <v>11</v>
      </c>
      <c r="D22" s="8">
        <v>7051985</v>
      </c>
      <c r="E22" s="8">
        <v>5282189</v>
      </c>
      <c r="F22" s="8">
        <v>914633</v>
      </c>
      <c r="G22" s="8">
        <v>13248807</v>
      </c>
      <c r="H22" s="8">
        <v>2938413</v>
      </c>
      <c r="I22" s="8">
        <v>2140690</v>
      </c>
      <c r="J22" s="8">
        <f>13248807+2938413+2140690</f>
        <v>18327910</v>
      </c>
    </row>
    <row r="23" spans="1:10" x14ac:dyDescent="0.25">
      <c r="B23" s="3" t="s">
        <v>31</v>
      </c>
      <c r="C23" s="7"/>
      <c r="D23" s="9">
        <f t="shared" ref="D23:J23" si="0">AVERAGE(D3:D22)</f>
        <v>3617058.4444444445</v>
      </c>
      <c r="E23" s="9">
        <f t="shared" si="0"/>
        <v>3518516.8333333335</v>
      </c>
      <c r="F23" s="9">
        <f t="shared" si="0"/>
        <v>505491.38888888888</v>
      </c>
      <c r="G23" s="9">
        <f t="shared" si="0"/>
        <v>7641066.666666667</v>
      </c>
      <c r="H23" s="9">
        <f t="shared" si="0"/>
        <v>2208545.0555555555</v>
      </c>
      <c r="I23" s="9">
        <f t="shared" si="0"/>
        <v>1208512</v>
      </c>
      <c r="J23" s="9">
        <f t="shared" si="0"/>
        <v>11058123.722222222</v>
      </c>
    </row>
    <row r="24" spans="1:10" x14ac:dyDescent="0.25">
      <c r="B24" s="3" t="s">
        <v>32</v>
      </c>
      <c r="C24" s="7"/>
      <c r="D24" s="9">
        <f t="shared" ref="D24:J24" si="1">SUM(D3:D22)</f>
        <v>65107052</v>
      </c>
      <c r="E24" s="9">
        <f t="shared" si="1"/>
        <v>63333303</v>
      </c>
      <c r="F24" s="9">
        <f t="shared" si="1"/>
        <v>9098845</v>
      </c>
      <c r="G24" s="9">
        <f t="shared" si="1"/>
        <v>137539200</v>
      </c>
      <c r="H24" s="9">
        <f t="shared" si="1"/>
        <v>39753811</v>
      </c>
      <c r="I24" s="9">
        <f t="shared" si="1"/>
        <v>21753216</v>
      </c>
      <c r="J24" s="9">
        <f t="shared" si="1"/>
        <v>199046227</v>
      </c>
    </row>
    <row r="26" spans="1:10" x14ac:dyDescent="0.25">
      <c r="A26" s="5" t="s">
        <v>42</v>
      </c>
      <c r="B26" s="5" t="s">
        <v>43</v>
      </c>
    </row>
    <row r="27" spans="1:10" x14ac:dyDescent="0.25">
      <c r="A27" s="5" t="s">
        <v>44</v>
      </c>
      <c r="B27" s="5" t="s">
        <v>45</v>
      </c>
    </row>
    <row r="28" spans="1:10" x14ac:dyDescent="0.25">
      <c r="A28" s="5" t="s">
        <v>46</v>
      </c>
      <c r="B28" s="5" t="s">
        <v>47</v>
      </c>
    </row>
    <row r="29" spans="1:10" x14ac:dyDescent="0.25">
      <c r="A29" s="5" t="s">
        <v>48</v>
      </c>
      <c r="B29" s="5" t="s">
        <v>49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report_output (46)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Hans_CARL</dc:creator>
  <cp:lastModifiedBy>Alexis Calve-Genest</cp:lastModifiedBy>
  <dcterms:created xsi:type="dcterms:W3CDTF">2014-04-10T18:04:48Z</dcterms:created>
  <dcterms:modified xsi:type="dcterms:W3CDTF">2014-07-29T14:57:55Z</dcterms:modified>
</cp:coreProperties>
</file>